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ceymassicotte/Desktop/"/>
    </mc:Choice>
  </mc:AlternateContent>
  <xr:revisionPtr revIDLastSave="0" documentId="13_ncr:1_{55208FFE-1D38-4549-A6DE-72F5888EFFC2}" xr6:coauthVersionLast="45" xr6:coauthVersionMax="45" xr10:uidLastSave="{00000000-0000-0000-0000-000000000000}"/>
  <bookViews>
    <workbookView xWindow="160" yWindow="460" windowWidth="25440" windowHeight="14760" xr2:uid="{DF7FE191-C486-5045-A42D-E7A1BF445EC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  <c r="C33" i="1"/>
  <c r="C32" i="1"/>
  <c r="D32" i="1" s="1"/>
  <c r="D28" i="1"/>
  <c r="C28" i="1"/>
  <c r="D27" i="1"/>
  <c r="C27" i="1"/>
  <c r="F21" i="1"/>
  <c r="F20" i="1"/>
  <c r="C18" i="1"/>
  <c r="D18" i="1" s="1"/>
  <c r="C17" i="1"/>
  <c r="D17" i="1" s="1"/>
  <c r="C16" i="1"/>
  <c r="C14" i="1"/>
  <c r="D14" i="1" s="1"/>
  <c r="C19" i="1"/>
  <c r="D19" i="1" s="1"/>
  <c r="C15" i="1"/>
  <c r="C13" i="1"/>
  <c r="D13" i="1" s="1"/>
  <c r="F30" i="1"/>
  <c r="F13" i="1"/>
  <c r="C21" i="1"/>
  <c r="D21" i="1" s="1"/>
  <c r="C20" i="1"/>
  <c r="D20" i="1" s="1"/>
  <c r="C31" i="1"/>
  <c r="D31" i="1" s="1"/>
  <c r="C30" i="1"/>
  <c r="D30" i="1" s="1"/>
  <c r="C29" i="1"/>
  <c r="D29" i="1" s="1"/>
  <c r="C26" i="1"/>
  <c r="D26" i="1" s="1"/>
  <c r="C25" i="1"/>
  <c r="D25" i="1" s="1"/>
  <c r="C24" i="1"/>
  <c r="D24" i="1" s="1"/>
  <c r="C23" i="1"/>
  <c r="D23" i="1" s="1"/>
  <c r="C22" i="1"/>
  <c r="D22" i="1" s="1"/>
  <c r="D16" i="1"/>
  <c r="D15" i="1"/>
</calcChain>
</file>

<file path=xl/sharedStrings.xml><?xml version="1.0" encoding="utf-8"?>
<sst xmlns="http://schemas.openxmlformats.org/spreadsheetml/2006/main" count="36" uniqueCount="36">
  <si>
    <t>Current Milage</t>
  </si>
  <si>
    <t>Service</t>
  </si>
  <si>
    <t>Done at</t>
  </si>
  <si>
    <t>Next due</t>
  </si>
  <si>
    <t>Remaining</t>
  </si>
  <si>
    <t>Date</t>
  </si>
  <si>
    <t>Oil and Filter (10W-30 Mopar Filter MO-090)</t>
  </si>
  <si>
    <t>Rotate Tires</t>
  </si>
  <si>
    <t>Inspect/Change Air Filter</t>
  </si>
  <si>
    <t>Lube Steering Tie Rods</t>
  </si>
  <si>
    <t>Lube Ball Joints</t>
  </si>
  <si>
    <t>Inspect/Fill Manual Tranny Fluid (Redline MTL)</t>
  </si>
  <si>
    <t>Inspect/Fill Xfer Case Fluid (ATF-4)</t>
  </si>
  <si>
    <t>Inspect/Replace Drive Belt</t>
  </si>
  <si>
    <t xml:space="preserve">Drain and Refill Xfer Case Fluid (ATF-4) </t>
  </si>
  <si>
    <t>Flush and Replace Radiator Fluid (Zerex G-05)</t>
  </si>
  <si>
    <t>Drain and Refill Manual Tranny Fluid (Redline MTL)</t>
  </si>
  <si>
    <t>Replace Front and Rear Diff Fluid (75W-140)</t>
  </si>
  <si>
    <t xml:space="preserve">Replace Spark Plugs (NGK V-Power ZFR5N (PN 3459)) </t>
  </si>
  <si>
    <t>Flush Brake Fluid (DOT-3)</t>
  </si>
  <si>
    <t>Drain and Refill Cluth Reservoir (DOT-3)</t>
  </si>
  <si>
    <t>Change Date</t>
  </si>
  <si>
    <t xml:space="preserve">2006 Jeep Wrangler X </t>
  </si>
  <si>
    <t>Inspect Brake Linings</t>
  </si>
  <si>
    <t>Inspect PCV Valve/Replace if Necessary</t>
  </si>
  <si>
    <t>Replace Ignition Cables (2.4L Only)</t>
  </si>
  <si>
    <t>Drain and Fill Auto Tranny Fluid/Replace Filter</t>
  </si>
  <si>
    <t>Replace Timing Belt (2.4L Only)</t>
  </si>
  <si>
    <t>Drain and Fill Auto Tranny Fluid/Replace Main Sump Filter</t>
  </si>
  <si>
    <t>VIN: 1J3</t>
  </si>
  <si>
    <t>Engine: 4.0L I6</t>
  </si>
  <si>
    <t>Registration Due: 27 Nov 2021</t>
  </si>
  <si>
    <t>Transmission: NSG370</t>
  </si>
  <si>
    <t>Transfer Case: 231J</t>
  </si>
  <si>
    <t>Front Diff: Dana 30</t>
  </si>
  <si>
    <t>Rear Diff: Dana 35 with Trac-Lok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</si>
</sst>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$-409]d\-mmm\-yy;@"/>
    <numFmt numFmtId="169" formatCode="0;[Red]0"/>
  </numFmts>
  <fonts count="3" x14ac:knownFonts="1">
    <font>
      <sz val="12"/>
      <color theme="1"/>
      <name val="Calibri"/>
      <family val="2"/>
      <scheme val="minor"/>
    </font>
    <font>
      <sz val="26"/>
      <color theme="1"/>
      <name val="Britannic Bold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/>
    <xf numFmtId="169" fontId="2" fillId="0" borderId="0" xfId="0" applyNumberFormat="1" applyFont="1"/>
    <xf numFmtId="15" fontId="2" fillId="0" borderId="0" xfId="0" applyNumberFormat="1" applyFont="1"/>
    <xf numFmtId="166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80C1B-581D-964D-B9AB-CCBB10840E25}">
  <dimension ref="A1:O33"/>
  <sheetViews>
    <sheetView tabSelected="1" topLeftCell="A5" workbookViewId="0">
      <selection activeCell="G13" sqref="G13"/>
    </sheetView>
  </sheetViews>
  <sheetFormatPr baseColWidth="10" defaultRowHeight="16" x14ac:dyDescent="0.2"/>
  <cols>
    <col min="1" max="1" width="56.1640625" bestFit="1" customWidth="1"/>
    <col min="2" max="6" width="19.83203125" customWidth="1"/>
  </cols>
  <sheetData>
    <row r="1" spans="1:15" ht="31" x14ac:dyDescent="0.2">
      <c r="A1" s="2" t="s">
        <v>22</v>
      </c>
      <c r="B1" s="1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</row>
    <row r="2" spans="1:15" ht="19" x14ac:dyDescent="0.25">
      <c r="A2" s="4" t="s">
        <v>29</v>
      </c>
      <c r="B2" s="5"/>
      <c r="C2" s="5"/>
      <c r="D2" s="5"/>
      <c r="E2" s="5"/>
      <c r="F2" s="5"/>
      <c r="G2" s="3"/>
      <c r="H2" s="3"/>
      <c r="I2" s="3"/>
      <c r="J2" s="3"/>
      <c r="K2" s="3"/>
      <c r="L2" s="3"/>
      <c r="M2" s="3"/>
      <c r="N2" s="3"/>
      <c r="O2" s="3"/>
    </row>
    <row r="3" spans="1:15" ht="19" x14ac:dyDescent="0.25">
      <c r="A3" s="4" t="s">
        <v>31</v>
      </c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3"/>
      <c r="O3" s="3"/>
    </row>
    <row r="4" spans="1:15" ht="19" x14ac:dyDescent="0.25">
      <c r="A4" s="4" t="s">
        <v>30</v>
      </c>
      <c r="B4" s="5"/>
      <c r="C4" s="5"/>
      <c r="D4" s="5"/>
      <c r="E4" s="5"/>
      <c r="F4" s="5"/>
      <c r="G4" s="3"/>
      <c r="H4" s="3"/>
      <c r="I4" s="3"/>
      <c r="J4" s="3"/>
      <c r="K4" s="3"/>
      <c r="L4" s="3"/>
      <c r="M4" s="3"/>
      <c r="N4" s="3"/>
      <c r="O4" s="3"/>
    </row>
    <row r="5" spans="1:15" ht="19" x14ac:dyDescent="0.25">
      <c r="A5" s="4" t="s">
        <v>32</v>
      </c>
      <c r="B5" s="5"/>
      <c r="C5" s="5"/>
      <c r="D5" s="5"/>
      <c r="E5" s="5"/>
      <c r="F5" s="5"/>
      <c r="G5" s="3"/>
      <c r="H5" s="3"/>
      <c r="I5" s="3"/>
      <c r="J5" s="3"/>
      <c r="K5" s="3"/>
      <c r="L5" s="3"/>
      <c r="M5" s="3"/>
      <c r="N5" s="3"/>
      <c r="O5" s="3"/>
    </row>
    <row r="6" spans="1:15" ht="19" x14ac:dyDescent="0.25">
      <c r="A6" s="4" t="s">
        <v>33</v>
      </c>
      <c r="B6" s="5"/>
      <c r="C6" s="5"/>
      <c r="D6" s="5"/>
      <c r="E6" s="5"/>
      <c r="F6" s="5"/>
      <c r="G6" s="3"/>
      <c r="H6" s="3"/>
      <c r="I6" s="3"/>
      <c r="J6" s="3"/>
      <c r="K6" s="3"/>
      <c r="L6" s="3"/>
      <c r="M6" s="3"/>
      <c r="N6" s="3"/>
      <c r="O6" s="3"/>
    </row>
    <row r="7" spans="1:15" ht="19" x14ac:dyDescent="0.25">
      <c r="A7" s="4" t="s">
        <v>34</v>
      </c>
      <c r="B7" s="5"/>
      <c r="C7" s="5"/>
      <c r="D7" s="5"/>
      <c r="E7" s="5"/>
      <c r="F7" s="5"/>
      <c r="G7" s="3"/>
      <c r="H7" s="3"/>
      <c r="I7" s="3"/>
      <c r="J7" s="3"/>
      <c r="K7" s="3"/>
      <c r="L7" s="3"/>
      <c r="M7" s="3"/>
      <c r="N7" s="3"/>
      <c r="O7" s="3"/>
    </row>
    <row r="8" spans="1:15" ht="19" x14ac:dyDescent="0.25">
      <c r="A8" s="4" t="s">
        <v>35</v>
      </c>
      <c r="B8" s="5"/>
      <c r="C8" s="5"/>
      <c r="D8" s="5"/>
      <c r="E8" s="5"/>
      <c r="F8" s="5"/>
      <c r="G8" s="3"/>
      <c r="H8" s="3"/>
      <c r="I8" s="3"/>
      <c r="J8" s="3"/>
      <c r="K8" s="3"/>
      <c r="L8" s="3"/>
      <c r="M8" s="3"/>
      <c r="N8" s="3"/>
      <c r="O8" s="3"/>
    </row>
    <row r="9" spans="1:15" ht="19" x14ac:dyDescent="0.25">
      <c r="A9" s="4"/>
      <c r="B9" s="5"/>
      <c r="C9" s="5"/>
      <c r="D9" s="5"/>
      <c r="E9" s="5"/>
      <c r="F9" s="5"/>
      <c r="G9" s="3"/>
      <c r="H9" s="3"/>
      <c r="I9" s="3"/>
      <c r="J9" s="3"/>
      <c r="K9" s="3"/>
      <c r="L9" s="3"/>
      <c r="M9" s="3"/>
      <c r="N9" s="3"/>
      <c r="O9" s="3"/>
    </row>
    <row r="10" spans="1:15" ht="19" x14ac:dyDescent="0.25">
      <c r="A10" s="6" t="s">
        <v>0</v>
      </c>
      <c r="B10" s="7">
        <v>86235</v>
      </c>
      <c r="C10" s="7"/>
      <c r="D10" s="7"/>
      <c r="E10" s="7"/>
      <c r="F10" s="7"/>
    </row>
    <row r="11" spans="1:15" ht="19" x14ac:dyDescent="0.25">
      <c r="A11" s="7"/>
      <c r="B11" s="7"/>
      <c r="C11" s="7"/>
      <c r="D11" s="7"/>
      <c r="E11" s="7"/>
      <c r="F11" s="7"/>
    </row>
    <row r="12" spans="1:15" ht="19" x14ac:dyDescent="0.25">
      <c r="A12" s="7" t="s">
        <v>1</v>
      </c>
      <c r="B12" s="7" t="s">
        <v>2</v>
      </c>
      <c r="C12" s="7" t="s">
        <v>3</v>
      </c>
      <c r="D12" s="7" t="s">
        <v>4</v>
      </c>
      <c r="E12" s="7" t="s">
        <v>5</v>
      </c>
      <c r="F12" s="7" t="s">
        <v>21</v>
      </c>
    </row>
    <row r="13" spans="1:15" ht="19" x14ac:dyDescent="0.25">
      <c r="A13" s="7" t="s">
        <v>6</v>
      </c>
      <c r="B13" s="7">
        <v>86235</v>
      </c>
      <c r="C13" s="7">
        <f>SUM(B13+3000)</f>
        <v>89235</v>
      </c>
      <c r="D13" s="8">
        <f>SUM(C13-B10)</f>
        <v>3000</v>
      </c>
      <c r="E13" s="9">
        <v>44136</v>
      </c>
      <c r="F13" s="10">
        <f>EDATE(E13,3)</f>
        <v>44228</v>
      </c>
    </row>
    <row r="14" spans="1:15" ht="19" x14ac:dyDescent="0.25">
      <c r="A14" s="7" t="s">
        <v>9</v>
      </c>
      <c r="B14" s="7">
        <v>86235</v>
      </c>
      <c r="C14" s="7">
        <f>SUM(B14+3000)</f>
        <v>89235</v>
      </c>
      <c r="D14" s="8">
        <f>SUM(C14-B10)</f>
        <v>3000</v>
      </c>
      <c r="E14" s="9">
        <v>44136</v>
      </c>
      <c r="F14" s="7"/>
    </row>
    <row r="15" spans="1:15" ht="19" x14ac:dyDescent="0.25">
      <c r="A15" s="7" t="s">
        <v>7</v>
      </c>
      <c r="B15" s="7">
        <v>86235</v>
      </c>
      <c r="C15" s="7">
        <f>SUM(B15+6000)</f>
        <v>92235</v>
      </c>
      <c r="D15" s="8">
        <f>SUM(C15-B10)</f>
        <v>6000</v>
      </c>
      <c r="E15" s="9">
        <v>44136</v>
      </c>
      <c r="F15" s="7"/>
    </row>
    <row r="16" spans="1:15" ht="19" x14ac:dyDescent="0.25">
      <c r="A16" s="7" t="s">
        <v>10</v>
      </c>
      <c r="B16" s="7">
        <v>86235</v>
      </c>
      <c r="C16" s="7">
        <f>SUM(B16+6000)</f>
        <v>92235</v>
      </c>
      <c r="D16" s="8">
        <f>SUM(C16-B10)</f>
        <v>6000</v>
      </c>
      <c r="E16" s="9">
        <v>44136</v>
      </c>
      <c r="F16" s="7"/>
    </row>
    <row r="17" spans="1:6" ht="19" x14ac:dyDescent="0.25">
      <c r="A17" s="7" t="s">
        <v>23</v>
      </c>
      <c r="B17" s="7">
        <v>86235</v>
      </c>
      <c r="C17" s="7">
        <f>SUM(B17+12000)</f>
        <v>98235</v>
      </c>
      <c r="D17" s="8">
        <f>SUM(C17-B10)</f>
        <v>12000</v>
      </c>
      <c r="E17" s="9">
        <v>44136</v>
      </c>
      <c r="F17" s="7"/>
    </row>
    <row r="18" spans="1:6" ht="19" x14ac:dyDescent="0.25">
      <c r="A18" s="7" t="s">
        <v>17</v>
      </c>
      <c r="B18" s="7">
        <v>86235</v>
      </c>
      <c r="C18" s="7">
        <f>SUM(B18+12000)</f>
        <v>98235</v>
      </c>
      <c r="D18" s="8">
        <f>SUM(C18-B10)</f>
        <v>12000</v>
      </c>
      <c r="E18" s="9">
        <v>44136</v>
      </c>
      <c r="F18" s="7"/>
    </row>
    <row r="19" spans="1:6" ht="19" x14ac:dyDescent="0.25">
      <c r="A19" s="7" t="s">
        <v>8</v>
      </c>
      <c r="B19" s="7">
        <v>86235</v>
      </c>
      <c r="C19" s="7">
        <f>SUM(B19+15000)</f>
        <v>101235</v>
      </c>
      <c r="D19" s="8">
        <f>SUM(C19-B10)</f>
        <v>15000</v>
      </c>
      <c r="E19" s="9">
        <v>44136</v>
      </c>
      <c r="F19" s="7"/>
    </row>
    <row r="20" spans="1:6" ht="19" x14ac:dyDescent="0.25">
      <c r="A20" s="7" t="s">
        <v>19</v>
      </c>
      <c r="B20" s="7">
        <v>86235</v>
      </c>
      <c r="C20" s="7">
        <f>SUM(B20+30000)</f>
        <v>116235</v>
      </c>
      <c r="D20" s="8">
        <f>SUM(C20-B10)</f>
        <v>30000</v>
      </c>
      <c r="E20" s="9">
        <v>44136</v>
      </c>
      <c r="F20" s="10">
        <f>EDATE(E20,24)</f>
        <v>44866</v>
      </c>
    </row>
    <row r="21" spans="1:6" ht="19" x14ac:dyDescent="0.25">
      <c r="A21" s="7" t="s">
        <v>20</v>
      </c>
      <c r="B21" s="7">
        <v>86235</v>
      </c>
      <c r="C21" s="7">
        <f>SUM(B21+30000)</f>
        <v>116235</v>
      </c>
      <c r="D21" s="8">
        <f>SUM(C21-B10)</f>
        <v>30000</v>
      </c>
      <c r="E21" s="9">
        <v>44136</v>
      </c>
      <c r="F21" s="10">
        <f>EDATE(E21,24)</f>
        <v>44866</v>
      </c>
    </row>
    <row r="22" spans="1:6" ht="19" x14ac:dyDescent="0.25">
      <c r="A22" s="7" t="s">
        <v>24</v>
      </c>
      <c r="B22" s="7">
        <v>86235</v>
      </c>
      <c r="C22" s="7">
        <f>SUM(B22+30000)</f>
        <v>116235</v>
      </c>
      <c r="D22" s="8">
        <f>SUM(C22-B10)</f>
        <v>30000</v>
      </c>
      <c r="E22" s="9">
        <v>44136</v>
      </c>
      <c r="F22" s="7"/>
    </row>
    <row r="23" spans="1:6" ht="19" x14ac:dyDescent="0.25">
      <c r="A23" s="7" t="s">
        <v>18</v>
      </c>
      <c r="B23" s="7">
        <v>86235</v>
      </c>
      <c r="C23" s="7">
        <f>SUM(B23+30000)</f>
        <v>116235</v>
      </c>
      <c r="D23" s="8">
        <f>SUM(C23-B10)</f>
        <v>30000</v>
      </c>
      <c r="E23" s="9">
        <v>44136</v>
      </c>
      <c r="F23" s="7"/>
    </row>
    <row r="24" spans="1:6" ht="19" x14ac:dyDescent="0.25">
      <c r="A24" s="7" t="s">
        <v>11</v>
      </c>
      <c r="B24" s="7">
        <v>86235</v>
      </c>
      <c r="C24" s="7">
        <f>SUM(B24+30000)</f>
        <v>116235</v>
      </c>
      <c r="D24" s="8">
        <f>SUM(C24-B10)</f>
        <v>30000</v>
      </c>
      <c r="E24" s="9">
        <v>44136</v>
      </c>
      <c r="F24" s="7"/>
    </row>
    <row r="25" spans="1:6" ht="19" x14ac:dyDescent="0.25">
      <c r="A25" s="7" t="s">
        <v>12</v>
      </c>
      <c r="B25" s="7">
        <v>86235</v>
      </c>
      <c r="C25" s="7">
        <f>SUM(B25+30000)</f>
        <v>116235</v>
      </c>
      <c r="D25" s="8">
        <f>SUM(C25-B10)</f>
        <v>30000</v>
      </c>
      <c r="E25" s="9">
        <v>44136</v>
      </c>
      <c r="F25" s="7"/>
    </row>
    <row r="26" spans="1:6" ht="19" x14ac:dyDescent="0.25">
      <c r="A26" s="7" t="s">
        <v>13</v>
      </c>
      <c r="B26" s="7">
        <v>86235</v>
      </c>
      <c r="C26" s="7">
        <f>SUM(B26+45000)</f>
        <v>131235</v>
      </c>
      <c r="D26" s="8">
        <f>SUM(C26-B10)</f>
        <v>45000</v>
      </c>
      <c r="E26" s="9">
        <v>44136</v>
      </c>
      <c r="F26" s="7"/>
    </row>
    <row r="27" spans="1:6" ht="19" x14ac:dyDescent="0.25">
      <c r="A27" s="7" t="s">
        <v>25</v>
      </c>
      <c r="B27" s="7">
        <v>86235</v>
      </c>
      <c r="C27" s="7">
        <f>SUM(B27+60000)</f>
        <v>146235</v>
      </c>
      <c r="D27" s="8">
        <f>SUM(C27-B10)</f>
        <v>60000</v>
      </c>
      <c r="E27" s="9">
        <v>44136</v>
      </c>
      <c r="F27" s="7"/>
    </row>
    <row r="28" spans="1:6" ht="19" x14ac:dyDescent="0.25">
      <c r="A28" s="7" t="s">
        <v>26</v>
      </c>
      <c r="B28" s="7">
        <v>86235</v>
      </c>
      <c r="C28" s="7">
        <f>SUM(B28+60000)</f>
        <v>146235</v>
      </c>
      <c r="D28" s="8">
        <f>SUM(C28-B10)</f>
        <v>60000</v>
      </c>
      <c r="E28" s="9">
        <v>44136</v>
      </c>
      <c r="F28" s="7"/>
    </row>
    <row r="29" spans="1:6" ht="19" x14ac:dyDescent="0.25">
      <c r="A29" s="7" t="s">
        <v>14</v>
      </c>
      <c r="B29" s="7">
        <v>86235</v>
      </c>
      <c r="C29" s="7">
        <f>SUM(B29+60000)</f>
        <v>146235</v>
      </c>
      <c r="D29" s="8">
        <f>SUM(C29-B10)</f>
        <v>60000</v>
      </c>
      <c r="E29" s="9">
        <v>44136</v>
      </c>
      <c r="F29" s="7"/>
    </row>
    <row r="30" spans="1:6" ht="19" x14ac:dyDescent="0.25">
      <c r="A30" s="7" t="s">
        <v>15</v>
      </c>
      <c r="B30" s="7">
        <v>86235</v>
      </c>
      <c r="C30" s="7">
        <f>SUM(B30+60000)</f>
        <v>146235</v>
      </c>
      <c r="D30" s="8">
        <f>SUM(C30-B10)</f>
        <v>60000</v>
      </c>
      <c r="E30" s="9">
        <v>44136</v>
      </c>
      <c r="F30" s="10">
        <f>EDATE(E30,60)</f>
        <v>45962</v>
      </c>
    </row>
    <row r="31" spans="1:6" ht="19" x14ac:dyDescent="0.25">
      <c r="A31" s="7" t="s">
        <v>16</v>
      </c>
      <c r="B31" s="7">
        <v>86235</v>
      </c>
      <c r="C31" s="7">
        <f>SUM(B31+60000)</f>
        <v>146235</v>
      </c>
      <c r="D31" s="8">
        <f>SUM(C31-B10)</f>
        <v>60000</v>
      </c>
      <c r="E31" s="9">
        <v>44136</v>
      </c>
      <c r="F31" s="7"/>
    </row>
    <row r="32" spans="1:6" ht="19" x14ac:dyDescent="0.25">
      <c r="A32" s="7" t="s">
        <v>27</v>
      </c>
      <c r="B32" s="7">
        <v>86235</v>
      </c>
      <c r="C32" s="7">
        <f>SUM(B32+90000)</f>
        <v>176235</v>
      </c>
      <c r="D32" s="8">
        <f>SUM(C32-B10)</f>
        <v>90000</v>
      </c>
      <c r="E32" s="9">
        <v>44136</v>
      </c>
      <c r="F32" s="7"/>
    </row>
    <row r="33" spans="1:6" ht="19" x14ac:dyDescent="0.25">
      <c r="A33" s="7" t="s">
        <v>28</v>
      </c>
      <c r="B33" s="7">
        <v>86235</v>
      </c>
      <c r="C33" s="7">
        <f>SUM(B33+120000)</f>
        <v>206235</v>
      </c>
      <c r="D33" s="8">
        <f>SUM(C33-B10)</f>
        <v>120000</v>
      </c>
      <c r="E33" s="9">
        <v>44136</v>
      </c>
      <c r="F33" s="7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2020-10-31T03:20:33Z</dcterms:created>
  <dcterms:modified xsi:type="dcterms:W3CDTF">2020-11-01T16:33:27Z</dcterms:modified>
</cp:coreProperties>
</file>